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\GERENCIA_ADMINISTRATIVA\WEBTRIP\Portal da Transparência_Passagens_2017\"/>
    </mc:Choice>
  </mc:AlternateContent>
  <bookViews>
    <workbookView xWindow="0" yWindow="0" windowWidth="24000" windowHeight="9735" firstSheet="5" activeTab="10"/>
  </bookViews>
  <sheets>
    <sheet name="JANEIRO_17" sheetId="4" r:id="rId1"/>
    <sheet name="FEVEREIRO_17" sheetId="3" r:id="rId2"/>
    <sheet name="MARÇO_17" sheetId="5" r:id="rId3"/>
    <sheet name="ABRIL_17" sheetId="6" r:id="rId4"/>
    <sheet name="MAIO_17" sheetId="7" r:id="rId5"/>
    <sheet name="JUNHO_17" sheetId="8" r:id="rId6"/>
    <sheet name="JULHO_17" sheetId="9" r:id="rId7"/>
    <sheet name="AGOSTO_17" sheetId="10" r:id="rId8"/>
    <sheet name="SETEMBRO_17" sheetId="11" r:id="rId9"/>
    <sheet name="OUTUBRO_17" sheetId="12" r:id="rId10"/>
    <sheet name="NOVEMBRO_17" sheetId="13" r:id="rId11"/>
    <sheet name="DEZEMBRO_17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3" l="1"/>
  <c r="I7" i="8" l="1"/>
  <c r="I9" i="7" l="1"/>
  <c r="I14" i="6" l="1"/>
  <c r="I13" i="6" l="1"/>
  <c r="I11" i="6"/>
  <c r="I9" i="6"/>
  <c r="I8" i="6"/>
  <c r="I6" i="6"/>
  <c r="I6" i="5" l="1"/>
  <c r="I9" i="3"/>
  <c r="I8" i="3"/>
  <c r="I6" i="3"/>
  <c r="I10" i="4" l="1"/>
  <c r="I6" i="4"/>
</calcChain>
</file>

<file path=xl/sharedStrings.xml><?xml version="1.0" encoding="utf-8"?>
<sst xmlns="http://schemas.openxmlformats.org/spreadsheetml/2006/main" count="447" uniqueCount="184">
  <si>
    <t>Passageiro/Nome</t>
  </si>
  <si>
    <t>UF</t>
  </si>
  <si>
    <t>Cargo/Título</t>
  </si>
  <si>
    <t>Evento/Reunião</t>
  </si>
  <si>
    <t>Local</t>
  </si>
  <si>
    <t>Data do Evento</t>
  </si>
  <si>
    <t>Deslocamento (sigla aeroporto)</t>
  </si>
  <si>
    <t>Valor da Passagem</t>
  </si>
  <si>
    <t>RJ</t>
  </si>
  <si>
    <t>Conselheiro</t>
  </si>
  <si>
    <t>São Paulo - SP</t>
  </si>
  <si>
    <t>SDU x CGH x SDU</t>
  </si>
  <si>
    <t>Presidente</t>
  </si>
  <si>
    <t>Lucas Teixeira Franco</t>
  </si>
  <si>
    <t>Comissão de Estudo de Elaboração de Projetos Representação Gráfica e Atividades Técnicas de Arquitetura</t>
  </si>
  <si>
    <t>Relatório Mensal de Viagens - JANEIRO/2017</t>
  </si>
  <si>
    <t>19/01/16 a 20/01/16</t>
  </si>
  <si>
    <t>Jerônimo Moras Neto</t>
  </si>
  <si>
    <t xml:space="preserve">23ª Reunião do Fórum de Presidentes dos CAU/UFs </t>
  </si>
  <si>
    <t>19/01/17 a 22/01/17</t>
  </si>
  <si>
    <t>151ª Reunião do Conselhos Superior do IAB em Maringá/PR</t>
  </si>
  <si>
    <t>26/01/17 a 28/01/17</t>
  </si>
  <si>
    <t>SDU x MGF x SDU</t>
  </si>
  <si>
    <t>25/01/17 a 28/01/17</t>
  </si>
  <si>
    <t>Alder Catunda Timbo Muniz</t>
  </si>
  <si>
    <t>Maringá - PR</t>
  </si>
  <si>
    <t>Relatório Mensal de Viagens - FEVEREIRO/2017</t>
  </si>
  <si>
    <t>Jorge Ricardo Santos de Lima Costa</t>
  </si>
  <si>
    <t>10º Seminário Regional da Comissão de Ética e Disciplina  do CAU/BR - Região Nordeste</t>
  </si>
  <si>
    <t>Aracaju - AJU</t>
  </si>
  <si>
    <t>09/02/17 a 11/02/17</t>
  </si>
  <si>
    <t>GIG x AJU x GIG</t>
  </si>
  <si>
    <t>Lucas Rocha</t>
  </si>
  <si>
    <t>Convidado</t>
  </si>
  <si>
    <t>Diagnóstico na área da Tecnologia da informação na rede do CAU/RJ na nova sede nos dias 11,12 e 13 de fevereiro de 2017</t>
  </si>
  <si>
    <t>Rio de Janeiro - RJ</t>
  </si>
  <si>
    <t>11/02/17 a 13/02/17</t>
  </si>
  <si>
    <t>FLN x SDU x FLN</t>
  </si>
  <si>
    <t>Lucas Franco</t>
  </si>
  <si>
    <t>15/02/07 a 17/02/17</t>
  </si>
  <si>
    <t>Jerônimo Moraes Neto</t>
  </si>
  <si>
    <t xml:space="preserve">24ª Reunião do Fórum de Presidentes dos CAU/Ufs e 20ª Reunião Ampliada dos CAU/Ufs </t>
  </si>
  <si>
    <t>Brasília - BSB</t>
  </si>
  <si>
    <t>16/02/17 a 17/02/17</t>
  </si>
  <si>
    <t>SDU x BSB x SDU</t>
  </si>
  <si>
    <t xml:space="preserve">Comissão de Estudo de Elaboração de Projeto nos dias 16/02 e 17/02  </t>
  </si>
  <si>
    <t>Comissão de Estudo de Elaboração de Projeto promovido pela ABNT</t>
  </si>
  <si>
    <t>29/03/17 a 31/03/17</t>
  </si>
  <si>
    <t>Relatório Mensal de Viagens - MARÇO/2017</t>
  </si>
  <si>
    <t>Relatório Mensal de Viagens - ABRIL/2017</t>
  </si>
  <si>
    <t>Luis Fernando Valverde Salandia</t>
  </si>
  <si>
    <t>Vice Presidente</t>
  </si>
  <si>
    <t>IV Seminário de Política Urbana e Ambiental do CAU/BR</t>
  </si>
  <si>
    <t>Brasília-BSB</t>
  </si>
  <si>
    <t>03/04/17 a 05/04/17</t>
  </si>
  <si>
    <t>Washington Menezes Fajardo</t>
  </si>
  <si>
    <t>04/04/17 a 05/04/17</t>
  </si>
  <si>
    <t>Clovis Ilgenfritz</t>
  </si>
  <si>
    <t>Convidado - Arquiteto</t>
  </si>
  <si>
    <t>Seminário de Assistência Técnica</t>
  </si>
  <si>
    <t>06/04/17 A 08/04/17</t>
  </si>
  <si>
    <t>POA x SDU X JPA</t>
  </si>
  <si>
    <t>Gilson José Paranhos de Paula e Silva</t>
  </si>
  <si>
    <t>Nabil Bonduki</t>
  </si>
  <si>
    <t>Convidado - Professor</t>
  </si>
  <si>
    <t>CGH x SDU x CGH</t>
  </si>
  <si>
    <t>Angela Maria Gordilho Souza</t>
  </si>
  <si>
    <t>SSA x GIG x SSA</t>
  </si>
  <si>
    <t>Adara Nataly Loureiro Duarte</t>
  </si>
  <si>
    <t>Ganhadora do Prêmio Grandjean de Montigny 2016</t>
  </si>
  <si>
    <t>Prêmio Grandjean de Montigny 2016</t>
  </si>
  <si>
    <t>31/05/17 a 10/06/17</t>
  </si>
  <si>
    <t>GIG x CDG x GIG</t>
  </si>
  <si>
    <t>Reuniões da Comissão de Estudo de Elaboração de Projeto promovido pela ABNT</t>
  </si>
  <si>
    <t>26/04/17 a 30/04/17</t>
  </si>
  <si>
    <t>SDU XCGH X SDU</t>
  </si>
  <si>
    <t>Jerônimo de Moraes Neto</t>
  </si>
  <si>
    <t>25ª Reunião do Fórum de Presidentes dos CAU/Ufs em Brasília/DF</t>
  </si>
  <si>
    <t>26/04/17 a 27/04/17</t>
  </si>
  <si>
    <t>Relatório Mensal de Viagens - MAIO//2017</t>
  </si>
  <si>
    <t>Júlio Cláudio da Gama Bentes</t>
  </si>
  <si>
    <t>III Seminário de Integração do CAU</t>
  </si>
  <si>
    <t>São Paulo - CGH</t>
  </si>
  <si>
    <t>11/05/2017 a 12/05/2017</t>
  </si>
  <si>
    <t>Sérgio Oliveira Nogueira</t>
  </si>
  <si>
    <t>11º Seminário Regional da Comissão de Ética Disciplinar</t>
  </si>
  <si>
    <t>Belo Horizonte - CNF</t>
  </si>
  <si>
    <t>18/05/2017 a 19/05/2017</t>
  </si>
  <si>
    <t>SDU x CNF x SDU</t>
  </si>
  <si>
    <t>Luca Teixeira Franco</t>
  </si>
  <si>
    <t>Comissão de Estudo de Elaboração de Projeto (ABNT)</t>
  </si>
  <si>
    <t>25/05/2017 a 26/05/2017</t>
  </si>
  <si>
    <t>Jeronimo de Moraes Neto</t>
  </si>
  <si>
    <t>Forum de Presidentes dos CAU</t>
  </si>
  <si>
    <t>SDU x BSB X SDU</t>
  </si>
  <si>
    <t>Esaú Mendes Sirqueira</t>
  </si>
  <si>
    <t>Treinamento Gespública</t>
  </si>
  <si>
    <t>05/07/2017 a 07/07/2017</t>
  </si>
  <si>
    <t>BSB x SDU x BSB</t>
  </si>
  <si>
    <t>Relatório Mensal de Viagens - JUNHO/2017</t>
  </si>
  <si>
    <t>Rodrigo Pinho Leite</t>
  </si>
  <si>
    <t>Especialista Financeiro</t>
  </si>
  <si>
    <t>Seminário de Planejamento e Gestão Estratégica do CAU</t>
  </si>
  <si>
    <t>Brasília-DF</t>
  </si>
  <si>
    <t>12/06/2017 a 13/06/2017</t>
  </si>
  <si>
    <t>Reuniões da Comissão de Estudo de Elaboração de Projeto</t>
  </si>
  <si>
    <t>29/06/2017 a 30/06/2017</t>
  </si>
  <si>
    <t>Eduardo de Oliveira Paes</t>
  </si>
  <si>
    <t>Convidado (Funcionário CAU/BR)</t>
  </si>
  <si>
    <t>Reunião da Comissão na Sede do CAU/RJ</t>
  </si>
  <si>
    <t>Relatório Mensal de Viagens - JULHO/2017</t>
  </si>
  <si>
    <t>Relatório Mensal de Viagens - AGOSTO/2017</t>
  </si>
  <si>
    <t>Relatório Mensal de Viagens - SETEMBRO/2017</t>
  </si>
  <si>
    <t>Relatório Mensal de Viagens - OUTUBRO/2017</t>
  </si>
  <si>
    <t>Relatório Mensal de Viagens - NOVEMBRO/2017</t>
  </si>
  <si>
    <t>Relatório Mensal de Viagens - DEZEMBRO/2017</t>
  </si>
  <si>
    <t>04/07/2017 a 05/07/2017</t>
  </si>
  <si>
    <t>Eduardo Carlos Cotrim Guimarães</t>
  </si>
  <si>
    <t>12º Seminário Regional da Comissão de Ética e Disciplina do CAU/BR - Região Norte</t>
  </si>
  <si>
    <t>Palmas - TO</t>
  </si>
  <si>
    <t>13/07/2017 a 14/07/2017</t>
  </si>
  <si>
    <t>RJ x PMW x RJ</t>
  </si>
  <si>
    <t>Grasiela Mancini França Pereira</t>
  </si>
  <si>
    <t>Conselheira</t>
  </si>
  <si>
    <t>1º Encontro Temático da CEP-CAU/BR com os CAU/UF</t>
  </si>
  <si>
    <t>31/07/17 a 01/08/17</t>
  </si>
  <si>
    <t>Maria Filomena Paulos</t>
  </si>
  <si>
    <t>Chefe da Assessoria de Planejamento e Gestão da Estratégia - CAU/BR</t>
  </si>
  <si>
    <t>Reuniões do Planejamento Estratégico do CAU/RJ</t>
  </si>
  <si>
    <t>07/08/17 a 08/08/17</t>
  </si>
  <si>
    <t>Carla Dias Belmonte</t>
  </si>
  <si>
    <t>Assessora Chefe do Jurídico</t>
  </si>
  <si>
    <t>Treinamento Técnico para Assessorias das Comissões de Ética dos CAU/UF</t>
  </si>
  <si>
    <t>24/08/17 a 25/08/17</t>
  </si>
  <si>
    <t>28ª Reunião do Fórum de Presidentes dos CAU/Ufs e 22ª Reunião Plenária Ampliada CAU/BR</t>
  </si>
  <si>
    <t>17/08/17 a 18/08/17</t>
  </si>
  <si>
    <t>Flávio Vidigal de Carvalho Pereira</t>
  </si>
  <si>
    <t>Gerente Financeiro - CAU/RJ</t>
  </si>
  <si>
    <t>Reunião de Prestação de Contas e Flexibilização das Metas nas Diretrizes Orçamentárias</t>
  </si>
  <si>
    <t>14/09/17 a 15/09/17</t>
  </si>
  <si>
    <t>Augusto Cesar de Farias Alves</t>
  </si>
  <si>
    <t>Vice-Presidente - CAU/RJ</t>
  </si>
  <si>
    <t>29ª Reunião do Fórum de Presidentes dos CAU/Ufs</t>
  </si>
  <si>
    <t>Conselheiro - CAU/RJ</t>
  </si>
  <si>
    <t>Reuniões da Comissão de Estudo de Elaboração de Projeto, promovido pela ABNT</t>
  </si>
  <si>
    <t>28/09/17 a 29/09/17</t>
  </si>
  <si>
    <t>152ª Reunião do Conselho Superior do IAB</t>
  </si>
  <si>
    <t>29/09/17 a 30/09/17</t>
  </si>
  <si>
    <t>Presidente - CAU/RJ</t>
  </si>
  <si>
    <t>Rovena Negreiros</t>
  </si>
  <si>
    <t>Convidada / Diretora do SEADE/SP</t>
  </si>
  <si>
    <t>CEAU/RJ - CAU/RJ - Conselho Estadual de Entidades de Arquitetura e Urbanismo</t>
  </si>
  <si>
    <t>Maria Célia Caiado</t>
  </si>
  <si>
    <t>Convidado / Diretora de Planejamento de ITU-RM Sorocaba</t>
  </si>
  <si>
    <t>VCP x SDU x VCP</t>
  </si>
  <si>
    <t>Geraldo Costa</t>
  </si>
  <si>
    <t>Convidado / CEDEPLAR - RMBH</t>
  </si>
  <si>
    <t>CNF x SDU x CNF</t>
  </si>
  <si>
    <t>Rosane de Almeida Tierno</t>
  </si>
  <si>
    <t>SP</t>
  </si>
  <si>
    <t>Convidada / Consultora Jurídica</t>
  </si>
  <si>
    <t>Ciclo de Debate Universidade Urgente - Campus da UFRJ / Praia Vermelha</t>
  </si>
  <si>
    <t>GRU x SDU x GRU</t>
  </si>
  <si>
    <t>Reunião da Comissão de Estudo de Elaboração de Projeto, promovido pela ABNT</t>
  </si>
  <si>
    <t>26/10/2017 a 27/10/2017</t>
  </si>
  <si>
    <t>IV Encontro de Contadores e Gestores Financeiros</t>
  </si>
  <si>
    <t>Carolina Vilhena</t>
  </si>
  <si>
    <t>Auditora - CAU/RJ</t>
  </si>
  <si>
    <t>José Ribamar do Amaral Cypriano</t>
  </si>
  <si>
    <t>Contador</t>
  </si>
  <si>
    <t>23/11/2017 a 24/11/2017</t>
  </si>
  <si>
    <t>VII Seminário de Boas Práticas em Gestão e a Solenidade de entrega dos Certificados de Nível de Gestão - Gespública</t>
  </si>
  <si>
    <t>29/11/2017 a 29/11/2017</t>
  </si>
  <si>
    <r>
      <t xml:space="preserve">Roda de Conversa </t>
    </r>
    <r>
      <rPr>
        <i/>
        <sz val="11"/>
        <rFont val="Calibri"/>
        <family val="2"/>
        <scheme val="minor"/>
      </rPr>
      <t>"Assistência Técnica em Habitação de Interesse Social"</t>
    </r>
  </si>
  <si>
    <t>SDU x CGH</t>
  </si>
  <si>
    <t>Mariana Estevão</t>
  </si>
  <si>
    <t>Letícia Ribeiro Jácome</t>
  </si>
  <si>
    <t>Agente de Fiscalização - CAU/RJ</t>
  </si>
  <si>
    <t>4º Seminário da Fiscalização do CAU/SP</t>
  </si>
  <si>
    <t>07/12/2017 a 08/12/2017</t>
  </si>
  <si>
    <t>Convidada</t>
  </si>
  <si>
    <t>Jornada de Assistência Técnica</t>
  </si>
  <si>
    <t>13/12/2017 a 14/12/2017</t>
  </si>
  <si>
    <t>CNF x BSB x SDU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</si>
</sst>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R$-416]\ * #,##0.00_-;\-[$R$-416]\ * #,##0.00_-;_-[$R$-416]\ * &quot;-&quot;??_-;_-@_-"/>
    <numFmt numFmtId="165" formatCode="&quot;R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7E6E6"/>
      <color rgb="FF009999"/>
      <color rgb="FF008080"/>
      <color rgb="FF0099CC"/>
      <color rgb="FF377CE1"/>
      <color rgb="FF488FD0"/>
      <color rgb="FF0066CC"/>
      <color rgb="FF2D70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104775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1200150</xdr:colOff>
      <xdr:row>2</xdr:row>
      <xdr:rowOff>219075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6767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85725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1019175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4862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4</xdr:col>
      <xdr:colOff>1323975</xdr:colOff>
      <xdr:row>3</xdr:row>
      <xdr:rowOff>161925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3</xdr:row>
      <xdr:rowOff>0</xdr:rowOff>
    </xdr:to>
    <xdr:pic>
      <xdr:nvPicPr>
        <xdr:cNvPr id="4" name="Imagem 3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342900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76200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180975</xdr:rowOff>
    </xdr:from>
    <xdr:to>
      <xdr:col>4</xdr:col>
      <xdr:colOff>1314450</xdr:colOff>
      <xdr:row>2</xdr:row>
      <xdr:rowOff>9525</xdr:rowOff>
    </xdr:to>
    <xdr:pic>
      <xdr:nvPicPr>
        <xdr:cNvPr id="2" name="Imagem 1" descr="http://www.caurj.org.br/wp-content/uploads/2014/02/LOGO_CAB_E-mail-xxx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47910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1C3942"/>
      </a:dk1>
      <a:lt1>
        <a:srgbClr val="00687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6" sqref="A6:XFD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15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13</v>
      </c>
      <c r="C6" s="9" t="s">
        <v>8</v>
      </c>
      <c r="D6" s="9" t="s">
        <v>9</v>
      </c>
      <c r="E6" s="9" t="s">
        <v>14</v>
      </c>
      <c r="F6" s="11" t="s">
        <v>10</v>
      </c>
      <c r="G6" s="10" t="s">
        <v>16</v>
      </c>
      <c r="H6" s="9" t="s">
        <v>11</v>
      </c>
      <c r="I6" s="12">
        <f>356.69+512.69</f>
        <v>869.38000000000011</v>
      </c>
    </row>
    <row r="7" spans="2:9" s="1" customFormat="1" ht="35.1" customHeight="1" x14ac:dyDescent="0.25">
      <c r="B7" s="9" t="s">
        <v>17</v>
      </c>
      <c r="C7" s="9" t="s">
        <v>8</v>
      </c>
      <c r="D7" s="9" t="s">
        <v>12</v>
      </c>
      <c r="E7" s="9" t="s">
        <v>18</v>
      </c>
      <c r="F7" s="11" t="s">
        <v>10</v>
      </c>
      <c r="G7" s="10" t="s">
        <v>19</v>
      </c>
      <c r="H7" s="9" t="s">
        <v>11</v>
      </c>
      <c r="I7" s="12">
        <v>471.17</v>
      </c>
    </row>
    <row r="8" spans="2:9" s="1" customFormat="1" ht="35.1" customHeight="1" x14ac:dyDescent="0.25">
      <c r="B8" s="9" t="s">
        <v>17</v>
      </c>
      <c r="C8" s="9" t="s">
        <v>8</v>
      </c>
      <c r="D8" s="9" t="s">
        <v>12</v>
      </c>
      <c r="E8" s="9" t="s">
        <v>20</v>
      </c>
      <c r="F8" s="11" t="s">
        <v>25</v>
      </c>
      <c r="G8" s="10" t="s">
        <v>21</v>
      </c>
      <c r="H8" s="9" t="s">
        <v>22</v>
      </c>
      <c r="I8" s="12">
        <v>793.25</v>
      </c>
    </row>
    <row r="9" spans="2:9" s="1" customFormat="1" ht="35.1" customHeight="1" x14ac:dyDescent="0.25">
      <c r="B9" s="9" t="s">
        <v>13</v>
      </c>
      <c r="C9" s="9" t="s">
        <v>8</v>
      </c>
      <c r="D9" s="9" t="s">
        <v>9</v>
      </c>
      <c r="E9" s="9" t="s">
        <v>20</v>
      </c>
      <c r="F9" s="11" t="s">
        <v>25</v>
      </c>
      <c r="G9" s="10" t="s">
        <v>23</v>
      </c>
      <c r="H9" s="9" t="s">
        <v>22</v>
      </c>
      <c r="I9" s="12">
        <v>1142.25</v>
      </c>
    </row>
    <row r="10" spans="2:9" s="1" customFormat="1" ht="54" customHeight="1" x14ac:dyDescent="0.25">
      <c r="B10" s="9" t="s">
        <v>24</v>
      </c>
      <c r="C10" s="9" t="s">
        <v>8</v>
      </c>
      <c r="D10" s="9" t="s">
        <v>9</v>
      </c>
      <c r="E10" s="9" t="s">
        <v>20</v>
      </c>
      <c r="F10" s="11" t="s">
        <v>25</v>
      </c>
      <c r="G10" s="10" t="s">
        <v>21</v>
      </c>
      <c r="H10" s="9" t="s">
        <v>22</v>
      </c>
      <c r="I10" s="12">
        <f>567.59+481.67</f>
        <v>1049.26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opLeftCell="A4" workbookViewId="0">
      <selection activeCell="F13" sqref="F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33.75" customHeight="1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E3" s="13"/>
      <c r="F3" s="14" t="s">
        <v>113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 t="s">
        <v>149</v>
      </c>
      <c r="C6" s="15" t="s">
        <v>8</v>
      </c>
      <c r="D6" s="15" t="s">
        <v>150</v>
      </c>
      <c r="E6" s="15" t="s">
        <v>151</v>
      </c>
      <c r="F6" s="16" t="s">
        <v>35</v>
      </c>
      <c r="G6" s="17">
        <v>43018</v>
      </c>
      <c r="H6" s="15" t="s">
        <v>65</v>
      </c>
      <c r="I6" s="18">
        <v>859.81</v>
      </c>
    </row>
    <row r="7" spans="2:9" s="1" customFormat="1" ht="81" customHeight="1" x14ac:dyDescent="0.25">
      <c r="B7" s="15" t="s">
        <v>152</v>
      </c>
      <c r="C7" s="15" t="s">
        <v>8</v>
      </c>
      <c r="D7" s="15" t="s">
        <v>153</v>
      </c>
      <c r="E7" s="15" t="s">
        <v>151</v>
      </c>
      <c r="F7" s="16" t="s">
        <v>35</v>
      </c>
      <c r="G7" s="17">
        <v>43018</v>
      </c>
      <c r="H7" s="16" t="s">
        <v>154</v>
      </c>
      <c r="I7" s="18">
        <v>1551.68</v>
      </c>
    </row>
    <row r="8" spans="2:9" s="1" customFormat="1" ht="54" customHeight="1" x14ac:dyDescent="0.25">
      <c r="B8" s="15" t="s">
        <v>155</v>
      </c>
      <c r="C8" s="15" t="s">
        <v>8</v>
      </c>
      <c r="D8" s="15" t="s">
        <v>156</v>
      </c>
      <c r="E8" s="15" t="s">
        <v>151</v>
      </c>
      <c r="F8" s="16" t="s">
        <v>35</v>
      </c>
      <c r="G8" s="17">
        <v>43018</v>
      </c>
      <c r="H8" s="16" t="s">
        <v>157</v>
      </c>
      <c r="I8" s="18">
        <v>752.84</v>
      </c>
    </row>
    <row r="9" spans="2:9" s="1" customFormat="1" ht="54" customHeight="1" x14ac:dyDescent="0.25">
      <c r="B9" s="15" t="s">
        <v>13</v>
      </c>
      <c r="C9" s="15" t="s">
        <v>8</v>
      </c>
      <c r="D9" s="15" t="s">
        <v>143</v>
      </c>
      <c r="E9" s="15" t="s">
        <v>163</v>
      </c>
      <c r="F9" s="16" t="s">
        <v>10</v>
      </c>
      <c r="G9" s="17" t="s">
        <v>164</v>
      </c>
      <c r="H9" s="16" t="s">
        <v>11</v>
      </c>
      <c r="I9" s="18">
        <v>454.91</v>
      </c>
    </row>
    <row r="10" spans="2:9" ht="45" x14ac:dyDescent="0.25">
      <c r="B10" s="15" t="s">
        <v>158</v>
      </c>
      <c r="C10" s="15" t="s">
        <v>159</v>
      </c>
      <c r="D10" s="15" t="s">
        <v>160</v>
      </c>
      <c r="E10" s="15" t="s">
        <v>161</v>
      </c>
      <c r="F10" s="16" t="s">
        <v>35</v>
      </c>
      <c r="G10" s="17">
        <v>43038</v>
      </c>
      <c r="H10" s="16" t="s">
        <v>162</v>
      </c>
      <c r="I10" s="18">
        <v>539.24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abSelected="1" workbookViewId="0">
      <selection activeCell="G7" sqref="G7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24.75" customHeight="1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F3" s="14" t="s">
        <v>114</v>
      </c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45.75" customHeight="1" x14ac:dyDescent="0.25">
      <c r="B6" s="15" t="s">
        <v>136</v>
      </c>
      <c r="C6" s="15" t="s">
        <v>8</v>
      </c>
      <c r="D6" s="15" t="s">
        <v>137</v>
      </c>
      <c r="E6" s="15" t="s">
        <v>165</v>
      </c>
      <c r="F6" s="16" t="s">
        <v>42</v>
      </c>
      <c r="G6" s="17">
        <v>43045</v>
      </c>
      <c r="H6" s="16" t="s">
        <v>183</v>
      </c>
      <c r="I6" s="18">
        <f>537.04+359.94</f>
        <v>896.98</v>
      </c>
    </row>
    <row r="7" spans="2:9" s="1" customFormat="1" ht="45.75" customHeight="1" x14ac:dyDescent="0.25">
      <c r="B7" s="15" t="s">
        <v>166</v>
      </c>
      <c r="C7" s="15" t="s">
        <v>8</v>
      </c>
      <c r="D7" s="15" t="s">
        <v>167</v>
      </c>
      <c r="E7" s="15" t="s">
        <v>165</v>
      </c>
      <c r="F7" s="16" t="s">
        <v>42</v>
      </c>
      <c r="G7" s="17">
        <v>43045</v>
      </c>
      <c r="H7" s="16" t="s">
        <v>44</v>
      </c>
      <c r="I7" s="18">
        <v>839.74</v>
      </c>
    </row>
    <row r="8" spans="2:9" ht="45.75" customHeight="1" x14ac:dyDescent="0.25">
      <c r="B8" s="15" t="s">
        <v>168</v>
      </c>
      <c r="C8" s="15" t="s">
        <v>8</v>
      </c>
      <c r="D8" s="15" t="s">
        <v>169</v>
      </c>
      <c r="E8" s="15" t="s">
        <v>165</v>
      </c>
      <c r="F8" s="16" t="s">
        <v>42</v>
      </c>
      <c r="G8" s="17">
        <v>43047</v>
      </c>
      <c r="H8" s="16" t="s">
        <v>44</v>
      </c>
      <c r="I8" s="18">
        <v>681.74</v>
      </c>
    </row>
    <row r="9" spans="2:9" ht="46.5" customHeight="1" x14ac:dyDescent="0.25">
      <c r="B9" s="15" t="s">
        <v>13</v>
      </c>
      <c r="C9" s="15" t="s">
        <v>8</v>
      </c>
      <c r="D9" s="15" t="s">
        <v>143</v>
      </c>
      <c r="E9" s="15" t="s">
        <v>163</v>
      </c>
      <c r="F9" s="16" t="s">
        <v>10</v>
      </c>
      <c r="G9" s="17" t="s">
        <v>170</v>
      </c>
      <c r="H9" s="16" t="s">
        <v>11</v>
      </c>
      <c r="I9" s="18">
        <v>644.61</v>
      </c>
    </row>
    <row r="10" spans="2:9" ht="45" x14ac:dyDescent="0.25">
      <c r="B10" s="15" t="s">
        <v>95</v>
      </c>
      <c r="C10" s="15" t="s">
        <v>8</v>
      </c>
      <c r="D10" s="15" t="s">
        <v>33</v>
      </c>
      <c r="E10" s="15" t="s">
        <v>171</v>
      </c>
      <c r="F10" s="16" t="s">
        <v>35</v>
      </c>
      <c r="G10" s="17" t="s">
        <v>172</v>
      </c>
      <c r="H10" s="15" t="s">
        <v>98</v>
      </c>
      <c r="I10" s="18">
        <v>1549.74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E13" sqref="E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35.25" customHeight="1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E3" s="13"/>
      <c r="F3" s="14" t="s">
        <v>115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 t="s">
        <v>63</v>
      </c>
      <c r="C6" s="15" t="s">
        <v>8</v>
      </c>
      <c r="D6" s="15" t="s">
        <v>64</v>
      </c>
      <c r="E6" s="15" t="s">
        <v>173</v>
      </c>
      <c r="F6" s="16" t="s">
        <v>35</v>
      </c>
      <c r="G6" s="17">
        <v>43074</v>
      </c>
      <c r="H6" s="15" t="s">
        <v>174</v>
      </c>
      <c r="I6" s="18">
        <v>804.91</v>
      </c>
    </row>
    <row r="7" spans="2:9" s="1" customFormat="1" ht="54" customHeight="1" x14ac:dyDescent="0.25">
      <c r="B7" s="15" t="s">
        <v>176</v>
      </c>
      <c r="C7" s="15" t="s">
        <v>8</v>
      </c>
      <c r="D7" s="15" t="s">
        <v>177</v>
      </c>
      <c r="E7" s="15" t="s">
        <v>178</v>
      </c>
      <c r="F7" s="16" t="s">
        <v>10</v>
      </c>
      <c r="G7" s="17" t="s">
        <v>179</v>
      </c>
      <c r="H7" s="15" t="s">
        <v>11</v>
      </c>
      <c r="I7" s="18">
        <v>1409.81</v>
      </c>
    </row>
    <row r="8" spans="2:9" s="1" customFormat="1" ht="54" customHeight="1" x14ac:dyDescent="0.25">
      <c r="B8" s="15" t="s">
        <v>175</v>
      </c>
      <c r="C8" s="15" t="s">
        <v>8</v>
      </c>
      <c r="D8" s="15" t="s">
        <v>180</v>
      </c>
      <c r="E8" s="15" t="s">
        <v>181</v>
      </c>
      <c r="F8" s="16" t="s">
        <v>35</v>
      </c>
      <c r="G8" s="17" t="s">
        <v>182</v>
      </c>
      <c r="H8" s="15" t="s">
        <v>65</v>
      </c>
      <c r="I8" s="18">
        <v>829.61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26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27</v>
      </c>
      <c r="C6" s="9" t="s">
        <v>8</v>
      </c>
      <c r="D6" s="9" t="s">
        <v>9</v>
      </c>
      <c r="E6" s="9" t="s">
        <v>28</v>
      </c>
      <c r="F6" s="11" t="s">
        <v>29</v>
      </c>
      <c r="G6" s="10" t="s">
        <v>30</v>
      </c>
      <c r="H6" s="9" t="s">
        <v>31</v>
      </c>
      <c r="I6" s="12">
        <f>1209.39</f>
        <v>1209.3900000000001</v>
      </c>
    </row>
    <row r="7" spans="2:9" s="1" customFormat="1" ht="54" customHeight="1" x14ac:dyDescent="0.25">
      <c r="B7" s="9" t="s">
        <v>32</v>
      </c>
      <c r="C7" s="9" t="s">
        <v>8</v>
      </c>
      <c r="D7" s="9" t="s">
        <v>33</v>
      </c>
      <c r="E7" s="9" t="s">
        <v>34</v>
      </c>
      <c r="F7" s="11" t="s">
        <v>35</v>
      </c>
      <c r="G7" s="10" t="s">
        <v>36</v>
      </c>
      <c r="H7" s="9" t="s">
        <v>37</v>
      </c>
      <c r="I7" s="12">
        <v>1085.17</v>
      </c>
    </row>
    <row r="8" spans="2:9" s="1" customFormat="1" ht="54" customHeight="1" x14ac:dyDescent="0.25">
      <c r="B8" s="9" t="s">
        <v>38</v>
      </c>
      <c r="C8" s="9" t="s">
        <v>8</v>
      </c>
      <c r="D8" s="9" t="s">
        <v>9</v>
      </c>
      <c r="E8" s="9" t="s">
        <v>45</v>
      </c>
      <c r="F8" s="11" t="s">
        <v>10</v>
      </c>
      <c r="G8" s="10" t="s">
        <v>39</v>
      </c>
      <c r="H8" s="9" t="s">
        <v>11</v>
      </c>
      <c r="I8" s="12">
        <f>1391.59</f>
        <v>1391.59</v>
      </c>
    </row>
    <row r="9" spans="2:9" s="1" customFormat="1" ht="54" customHeight="1" x14ac:dyDescent="0.25">
      <c r="B9" s="9" t="s">
        <v>40</v>
      </c>
      <c r="C9" s="9" t="s">
        <v>8</v>
      </c>
      <c r="D9" s="9" t="s">
        <v>12</v>
      </c>
      <c r="E9" s="9" t="s">
        <v>41</v>
      </c>
      <c r="F9" s="11" t="s">
        <v>42</v>
      </c>
      <c r="G9" s="10" t="s">
        <v>43</v>
      </c>
      <c r="H9" s="9" t="s">
        <v>44</v>
      </c>
      <c r="I9" s="12">
        <f>1249.59+416.8</f>
        <v>1666.3899999999999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6" sqref="A6:XFD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48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38</v>
      </c>
      <c r="C6" s="9" t="s">
        <v>8</v>
      </c>
      <c r="D6" s="9" t="s">
        <v>9</v>
      </c>
      <c r="E6" s="9" t="s">
        <v>46</v>
      </c>
      <c r="F6" s="11" t="s">
        <v>10</v>
      </c>
      <c r="G6" s="10" t="s">
        <v>47</v>
      </c>
      <c r="H6" s="9" t="s">
        <v>11</v>
      </c>
      <c r="I6" s="12">
        <f>859.81</f>
        <v>859.81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6" sqref="A6:XFD6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49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50</v>
      </c>
      <c r="C6" s="9" t="s">
        <v>8</v>
      </c>
      <c r="D6" s="9" t="s">
        <v>51</v>
      </c>
      <c r="E6" s="9" t="s">
        <v>52</v>
      </c>
      <c r="F6" s="11" t="s">
        <v>53</v>
      </c>
      <c r="G6" s="10" t="s">
        <v>54</v>
      </c>
      <c r="H6" s="9" t="s">
        <v>44</v>
      </c>
      <c r="I6" s="12">
        <f>1046.81+476.8</f>
        <v>1523.61</v>
      </c>
    </row>
    <row r="7" spans="2:9" s="1" customFormat="1" ht="54" customHeight="1" x14ac:dyDescent="0.25">
      <c r="B7" s="9" t="s">
        <v>55</v>
      </c>
      <c r="C7" s="9" t="s">
        <v>8</v>
      </c>
      <c r="D7" s="9" t="s">
        <v>9</v>
      </c>
      <c r="E7" s="9" t="s">
        <v>52</v>
      </c>
      <c r="F7" s="11" t="s">
        <v>53</v>
      </c>
      <c r="G7" s="10" t="s">
        <v>56</v>
      </c>
      <c r="H7" s="9" t="s">
        <v>44</v>
      </c>
      <c r="I7" s="12">
        <v>925.7</v>
      </c>
    </row>
    <row r="8" spans="2:9" s="1" customFormat="1" ht="54" customHeight="1" x14ac:dyDescent="0.25">
      <c r="B8" s="9" t="s">
        <v>57</v>
      </c>
      <c r="C8" s="9" t="s">
        <v>8</v>
      </c>
      <c r="D8" s="9" t="s">
        <v>58</v>
      </c>
      <c r="E8" s="9" t="s">
        <v>59</v>
      </c>
      <c r="F8" s="11" t="s">
        <v>35</v>
      </c>
      <c r="G8" s="10" t="s">
        <v>60</v>
      </c>
      <c r="H8" s="9" t="s">
        <v>61</v>
      </c>
      <c r="I8" s="12">
        <f>488.81+492.83</f>
        <v>981.64</v>
      </c>
    </row>
    <row r="9" spans="2:9" s="1" customFormat="1" ht="54" customHeight="1" x14ac:dyDescent="0.25">
      <c r="B9" s="9" t="s">
        <v>62</v>
      </c>
      <c r="C9" s="9" t="s">
        <v>8</v>
      </c>
      <c r="D9" s="9" t="s">
        <v>58</v>
      </c>
      <c r="E9" s="9" t="s">
        <v>59</v>
      </c>
      <c r="F9" s="11" t="s">
        <v>35</v>
      </c>
      <c r="G9" s="10" t="s">
        <v>60</v>
      </c>
      <c r="H9" s="9" t="s">
        <v>61</v>
      </c>
      <c r="I9" s="12">
        <f>602.8+478.81</f>
        <v>1081.6099999999999</v>
      </c>
    </row>
    <row r="10" spans="2:9" s="1" customFormat="1" ht="54" customHeight="1" x14ac:dyDescent="0.25">
      <c r="B10" s="9" t="s">
        <v>63</v>
      </c>
      <c r="C10" s="9" t="s">
        <v>8</v>
      </c>
      <c r="D10" s="9" t="s">
        <v>64</v>
      </c>
      <c r="E10" s="9" t="s">
        <v>59</v>
      </c>
      <c r="F10" s="11" t="s">
        <v>35</v>
      </c>
      <c r="G10" s="10">
        <v>42832</v>
      </c>
      <c r="H10" s="9" t="s">
        <v>65</v>
      </c>
      <c r="I10" s="12">
        <v>1247.81</v>
      </c>
    </row>
    <row r="11" spans="2:9" s="1" customFormat="1" ht="54" customHeight="1" x14ac:dyDescent="0.25">
      <c r="B11" s="9" t="s">
        <v>66</v>
      </c>
      <c r="C11" s="9" t="s">
        <v>8</v>
      </c>
      <c r="D11" s="9" t="s">
        <v>64</v>
      </c>
      <c r="E11" s="9" t="s">
        <v>59</v>
      </c>
      <c r="F11" s="11" t="s">
        <v>35</v>
      </c>
      <c r="G11" s="10">
        <v>42832</v>
      </c>
      <c r="H11" s="9" t="s">
        <v>67</v>
      </c>
      <c r="I11" s="12">
        <f>435.81+471.73</f>
        <v>907.54</v>
      </c>
    </row>
    <row r="12" spans="2:9" s="1" customFormat="1" ht="72.75" customHeight="1" x14ac:dyDescent="0.25">
      <c r="B12" s="9" t="s">
        <v>68</v>
      </c>
      <c r="C12" s="9" t="s">
        <v>8</v>
      </c>
      <c r="D12" s="9" t="s">
        <v>69</v>
      </c>
      <c r="E12" s="9" t="s">
        <v>70</v>
      </c>
      <c r="F12" s="11" t="s">
        <v>35</v>
      </c>
      <c r="G12" s="10" t="s">
        <v>71</v>
      </c>
      <c r="H12" s="9" t="s">
        <v>72</v>
      </c>
      <c r="I12" s="12">
        <v>4208.6099999999997</v>
      </c>
    </row>
    <row r="13" spans="2:9" s="1" customFormat="1" ht="54" customHeight="1" x14ac:dyDescent="0.25">
      <c r="B13" s="9" t="s">
        <v>38</v>
      </c>
      <c r="C13" s="9" t="s">
        <v>8</v>
      </c>
      <c r="D13" s="9" t="s">
        <v>9</v>
      </c>
      <c r="E13" s="9" t="s">
        <v>73</v>
      </c>
      <c r="F13" s="11" t="s">
        <v>10</v>
      </c>
      <c r="G13" s="10" t="s">
        <v>74</v>
      </c>
      <c r="H13" s="9" t="s">
        <v>75</v>
      </c>
      <c r="I13" s="12">
        <f>428.91+194.81</f>
        <v>623.72</v>
      </c>
    </row>
    <row r="14" spans="2:9" s="1" customFormat="1" ht="54" customHeight="1" x14ac:dyDescent="0.25">
      <c r="B14" s="9" t="s">
        <v>76</v>
      </c>
      <c r="C14" s="9" t="s">
        <v>8</v>
      </c>
      <c r="D14" s="9" t="s">
        <v>12</v>
      </c>
      <c r="E14" s="9" t="s">
        <v>77</v>
      </c>
      <c r="F14" s="11" t="s">
        <v>53</v>
      </c>
      <c r="G14" s="10" t="s">
        <v>78</v>
      </c>
      <c r="H14" s="9" t="s">
        <v>44</v>
      </c>
      <c r="I14" s="12">
        <f>678.91+887.8+273</f>
        <v>1839.71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F13" sqref="F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710937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x14ac:dyDescent="0.25">
      <c r="B3" s="5"/>
      <c r="C3" s="6"/>
      <c r="D3" s="6"/>
      <c r="E3" s="13"/>
      <c r="F3" s="14" t="s">
        <v>79</v>
      </c>
      <c r="G3" s="6"/>
      <c r="H3" s="6"/>
      <c r="I3" s="7"/>
    </row>
    <row r="4" spans="2:9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9" t="s">
        <v>80</v>
      </c>
      <c r="C6" s="9" t="s">
        <v>8</v>
      </c>
      <c r="D6" s="9" t="s">
        <v>9</v>
      </c>
      <c r="E6" s="9" t="s">
        <v>81</v>
      </c>
      <c r="F6" s="11" t="s">
        <v>82</v>
      </c>
      <c r="G6" s="10" t="s">
        <v>83</v>
      </c>
      <c r="H6" s="9" t="s">
        <v>11</v>
      </c>
      <c r="I6" s="12">
        <v>1243.81</v>
      </c>
    </row>
    <row r="7" spans="2:9" s="1" customFormat="1" ht="54" customHeight="1" x14ac:dyDescent="0.25">
      <c r="B7" s="9" t="s">
        <v>84</v>
      </c>
      <c r="C7" s="9" t="s">
        <v>8</v>
      </c>
      <c r="D7" s="9" t="s">
        <v>9</v>
      </c>
      <c r="E7" s="9" t="s">
        <v>85</v>
      </c>
      <c r="F7" s="11" t="s">
        <v>86</v>
      </c>
      <c r="G7" s="10" t="s">
        <v>87</v>
      </c>
      <c r="H7" s="9" t="s">
        <v>88</v>
      </c>
      <c r="I7" s="12">
        <v>707.53</v>
      </c>
    </row>
    <row r="8" spans="2:9" s="1" customFormat="1" ht="54" customHeight="1" x14ac:dyDescent="0.25">
      <c r="B8" s="9" t="s">
        <v>89</v>
      </c>
      <c r="C8" s="9" t="s">
        <v>8</v>
      </c>
      <c r="D8" s="9" t="s">
        <v>9</v>
      </c>
      <c r="E8" s="9" t="s">
        <v>90</v>
      </c>
      <c r="F8" s="11" t="s">
        <v>82</v>
      </c>
      <c r="G8" s="10" t="s">
        <v>91</v>
      </c>
      <c r="H8" s="9" t="s">
        <v>11</v>
      </c>
      <c r="I8" s="12">
        <v>859.81</v>
      </c>
    </row>
    <row r="9" spans="2:9" s="1" customFormat="1" ht="54" customHeight="1" x14ac:dyDescent="0.25">
      <c r="B9" s="9" t="s">
        <v>92</v>
      </c>
      <c r="C9" s="9" t="s">
        <v>8</v>
      </c>
      <c r="D9" s="9" t="s">
        <v>12</v>
      </c>
      <c r="E9" s="9" t="s">
        <v>93</v>
      </c>
      <c r="F9" s="11" t="s">
        <v>42</v>
      </c>
      <c r="G9" s="10" t="s">
        <v>91</v>
      </c>
      <c r="H9" s="9" t="s">
        <v>94</v>
      </c>
      <c r="I9" s="12">
        <f>1428.81+706.8</f>
        <v>2135.6099999999997</v>
      </c>
    </row>
    <row r="10" spans="2:9" s="1" customFormat="1" ht="54" customHeight="1" x14ac:dyDescent="0.25">
      <c r="B10" s="9" t="s">
        <v>95</v>
      </c>
      <c r="C10" s="9" t="s">
        <v>8</v>
      </c>
      <c r="D10" s="9" t="s">
        <v>33</v>
      </c>
      <c r="E10" s="9" t="s">
        <v>96</v>
      </c>
      <c r="F10" s="11" t="s">
        <v>35</v>
      </c>
      <c r="G10" s="10" t="s">
        <v>97</v>
      </c>
      <c r="H10" s="9" t="s">
        <v>98</v>
      </c>
      <c r="I10" s="12">
        <v>307.7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F13" sqref="F13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ht="27" customHeight="1" x14ac:dyDescent="0.25">
      <c r="B3" s="5"/>
      <c r="C3" s="6"/>
      <c r="D3" s="6"/>
      <c r="E3" s="13"/>
      <c r="F3" s="14" t="s">
        <v>99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 t="s">
        <v>100</v>
      </c>
      <c r="C6" s="15" t="s">
        <v>8</v>
      </c>
      <c r="D6" s="15" t="s">
        <v>101</v>
      </c>
      <c r="E6" s="15" t="s">
        <v>102</v>
      </c>
      <c r="F6" s="16" t="s">
        <v>103</v>
      </c>
      <c r="G6" s="17" t="s">
        <v>104</v>
      </c>
      <c r="H6" s="15" t="s">
        <v>44</v>
      </c>
      <c r="I6" s="18">
        <v>1571.7</v>
      </c>
    </row>
    <row r="7" spans="2:9" s="1" customFormat="1" ht="54" customHeight="1" x14ac:dyDescent="0.25">
      <c r="B7" s="15" t="s">
        <v>13</v>
      </c>
      <c r="C7" s="15" t="s">
        <v>8</v>
      </c>
      <c r="D7" s="15" t="s">
        <v>9</v>
      </c>
      <c r="E7" s="15" t="s">
        <v>105</v>
      </c>
      <c r="F7" s="16" t="s">
        <v>10</v>
      </c>
      <c r="G7" s="17" t="s">
        <v>106</v>
      </c>
      <c r="H7" s="15" t="s">
        <v>11</v>
      </c>
      <c r="I7" s="18">
        <f>538.91+274.91</f>
        <v>813.81999999999994</v>
      </c>
    </row>
    <row r="8" spans="2:9" s="1" customFormat="1" ht="54" customHeight="1" x14ac:dyDescent="0.25">
      <c r="B8" s="15" t="s">
        <v>107</v>
      </c>
      <c r="C8" s="15" t="s">
        <v>8</v>
      </c>
      <c r="D8" s="15" t="s">
        <v>108</v>
      </c>
      <c r="E8" s="15" t="s">
        <v>109</v>
      </c>
      <c r="F8" s="16" t="s">
        <v>35</v>
      </c>
      <c r="G8" s="17">
        <v>42906</v>
      </c>
      <c r="H8" s="15" t="s">
        <v>98</v>
      </c>
      <c r="I8" s="18">
        <v>1526.5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E14" sqref="E14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x14ac:dyDescent="0.25">
      <c r="B2" s="5"/>
      <c r="C2" s="6"/>
      <c r="D2" s="6"/>
      <c r="E2" s="6"/>
      <c r="F2" s="6"/>
      <c r="G2" s="6"/>
      <c r="H2" s="6"/>
      <c r="I2" s="7"/>
    </row>
    <row r="3" spans="2:9" ht="37.5" customHeight="1" x14ac:dyDescent="0.25">
      <c r="B3" s="5"/>
      <c r="C3" s="6"/>
      <c r="D3" s="6"/>
      <c r="E3" s="13"/>
      <c r="F3" s="14" t="s">
        <v>110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 t="s">
        <v>107</v>
      </c>
      <c r="C6" s="15" t="s">
        <v>8</v>
      </c>
      <c r="D6" s="15" t="s">
        <v>108</v>
      </c>
      <c r="E6" s="15" t="s">
        <v>109</v>
      </c>
      <c r="F6" s="16" t="s">
        <v>35</v>
      </c>
      <c r="G6" s="17" t="s">
        <v>116</v>
      </c>
      <c r="H6" s="15" t="s">
        <v>98</v>
      </c>
      <c r="I6" s="18">
        <v>1471.5</v>
      </c>
    </row>
    <row r="7" spans="2:9" s="1" customFormat="1" ht="54" customHeight="1" x14ac:dyDescent="0.25">
      <c r="B7" s="15" t="s">
        <v>117</v>
      </c>
      <c r="C7" s="15" t="s">
        <v>8</v>
      </c>
      <c r="D7" s="15" t="s">
        <v>9</v>
      </c>
      <c r="E7" s="15" t="s">
        <v>118</v>
      </c>
      <c r="F7" s="16" t="s">
        <v>119</v>
      </c>
      <c r="G7" s="17" t="s">
        <v>120</v>
      </c>
      <c r="H7" s="15" t="s">
        <v>121</v>
      </c>
      <c r="I7" s="18">
        <v>1985.2</v>
      </c>
    </row>
    <row r="8" spans="2:9" ht="53.25" customHeight="1" x14ac:dyDescent="0.25">
      <c r="B8" s="15" t="s">
        <v>122</v>
      </c>
      <c r="C8" s="15" t="s">
        <v>8</v>
      </c>
      <c r="D8" s="15" t="s">
        <v>123</v>
      </c>
      <c r="E8" s="15" t="s">
        <v>124</v>
      </c>
      <c r="F8" s="16" t="s">
        <v>103</v>
      </c>
      <c r="G8" s="17" t="s">
        <v>125</v>
      </c>
      <c r="H8" s="15" t="s">
        <v>44</v>
      </c>
      <c r="I8" s="18">
        <v>1651.7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showGridLines="0" workbookViewId="0">
      <selection activeCell="F12" sqref="F12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ht="9" customHeight="1" x14ac:dyDescent="0.25">
      <c r="B1" s="2"/>
      <c r="C1" s="3"/>
      <c r="D1" s="3"/>
      <c r="E1" s="3"/>
      <c r="F1" s="3"/>
      <c r="G1" s="3"/>
      <c r="H1" s="3"/>
      <c r="I1" s="4"/>
    </row>
    <row r="2" spans="2:9" ht="36.75" customHeight="1" x14ac:dyDescent="0.25">
      <c r="B2" s="5"/>
      <c r="C2" s="6"/>
      <c r="D2" s="6"/>
      <c r="E2" s="6"/>
      <c r="F2" s="6"/>
      <c r="G2" s="6"/>
      <c r="H2" s="6"/>
      <c r="I2" s="7"/>
    </row>
    <row r="3" spans="2:9" ht="13.5" customHeight="1" x14ac:dyDescent="0.25">
      <c r="B3" s="5"/>
      <c r="C3" s="6"/>
      <c r="D3" s="6"/>
      <c r="E3" s="13"/>
      <c r="F3" s="14" t="s">
        <v>111</v>
      </c>
      <c r="G3" s="6"/>
      <c r="H3" s="6"/>
      <c r="I3" s="7"/>
    </row>
    <row r="4" spans="2:9" ht="11.25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93.75" customHeight="1" x14ac:dyDescent="0.25">
      <c r="B6" s="15" t="s">
        <v>126</v>
      </c>
      <c r="C6" s="15" t="s">
        <v>8</v>
      </c>
      <c r="D6" s="15" t="s">
        <v>127</v>
      </c>
      <c r="E6" s="15" t="s">
        <v>128</v>
      </c>
      <c r="F6" s="16" t="s">
        <v>35</v>
      </c>
      <c r="G6" s="17" t="s">
        <v>129</v>
      </c>
      <c r="H6" s="15" t="s">
        <v>98</v>
      </c>
      <c r="I6" s="18">
        <v>1315.7</v>
      </c>
    </row>
    <row r="7" spans="2:9" s="1" customFormat="1" ht="54" customHeight="1" x14ac:dyDescent="0.25">
      <c r="B7" s="15" t="s">
        <v>76</v>
      </c>
      <c r="C7" s="15" t="s">
        <v>8</v>
      </c>
      <c r="D7" s="15" t="s">
        <v>12</v>
      </c>
      <c r="E7" s="15" t="s">
        <v>134</v>
      </c>
      <c r="F7" s="16" t="s">
        <v>42</v>
      </c>
      <c r="G7" s="17" t="s">
        <v>135</v>
      </c>
      <c r="H7" s="15" t="s">
        <v>94</v>
      </c>
      <c r="I7" s="18">
        <v>1717.71</v>
      </c>
    </row>
    <row r="8" spans="2:9" s="1" customFormat="1" ht="54" customHeight="1" x14ac:dyDescent="0.25">
      <c r="B8" s="15" t="s">
        <v>130</v>
      </c>
      <c r="C8" s="15" t="s">
        <v>8</v>
      </c>
      <c r="D8" s="15" t="s">
        <v>131</v>
      </c>
      <c r="E8" s="15" t="s">
        <v>132</v>
      </c>
      <c r="F8" s="16" t="s">
        <v>42</v>
      </c>
      <c r="G8" s="17" t="s">
        <v>133</v>
      </c>
      <c r="H8" s="15" t="s">
        <v>44</v>
      </c>
      <c r="I8" s="18">
        <v>925.94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showGridLines="0" workbookViewId="0">
      <selection activeCell="G7" sqref="G7"/>
    </sheetView>
  </sheetViews>
  <sheetFormatPr defaultRowHeight="15" x14ac:dyDescent="0.25"/>
  <cols>
    <col min="1" max="1" width="2.5703125" customWidth="1"/>
    <col min="2" max="2" width="30.85546875" customWidth="1"/>
    <col min="3" max="3" width="6.5703125" customWidth="1"/>
    <col min="4" max="4" width="15.28515625" customWidth="1"/>
    <col min="5" max="5" width="50.28515625" customWidth="1"/>
    <col min="6" max="6" width="16.5703125" bestFit="1" customWidth="1"/>
    <col min="7" max="7" width="22.7109375" bestFit="1" customWidth="1"/>
    <col min="8" max="8" width="19.28515625" customWidth="1"/>
    <col min="9" max="9" width="15.42578125" customWidth="1"/>
  </cols>
  <sheetData>
    <row r="1" spans="2:9" x14ac:dyDescent="0.25">
      <c r="B1" s="2"/>
      <c r="C1" s="3"/>
      <c r="D1" s="3"/>
      <c r="E1" s="3"/>
      <c r="F1" s="3"/>
      <c r="G1" s="3"/>
      <c r="H1" s="3"/>
      <c r="I1" s="4"/>
    </row>
    <row r="2" spans="2:9" ht="41.25" customHeight="1" x14ac:dyDescent="0.25">
      <c r="B2" s="5"/>
      <c r="C2" s="6"/>
      <c r="D2" s="6"/>
      <c r="E2" s="6"/>
      <c r="F2" s="6"/>
      <c r="G2" s="6"/>
      <c r="H2" s="6"/>
      <c r="I2" s="7"/>
    </row>
    <row r="3" spans="2:9" ht="41.25" customHeight="1" x14ac:dyDescent="0.25">
      <c r="B3" s="5"/>
      <c r="C3" s="6"/>
      <c r="D3" s="6"/>
      <c r="E3" s="13"/>
      <c r="F3" s="14" t="s">
        <v>112</v>
      </c>
      <c r="G3" s="6"/>
      <c r="H3" s="6"/>
      <c r="I3" s="7"/>
    </row>
    <row r="4" spans="2:9" ht="24" customHeight="1" x14ac:dyDescent="0.25">
      <c r="B4" s="5"/>
      <c r="C4" s="6"/>
      <c r="D4" s="6"/>
      <c r="E4" s="6"/>
      <c r="F4" s="6"/>
      <c r="G4" s="6"/>
      <c r="H4" s="6"/>
      <c r="I4" s="7"/>
    </row>
    <row r="5" spans="2:9" ht="35.1" customHeight="1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2:9" s="1" customFormat="1" ht="54" customHeight="1" x14ac:dyDescent="0.25">
      <c r="B6" s="15" t="s">
        <v>136</v>
      </c>
      <c r="C6" s="15" t="s">
        <v>8</v>
      </c>
      <c r="D6" s="15" t="s">
        <v>137</v>
      </c>
      <c r="E6" s="15" t="s">
        <v>138</v>
      </c>
      <c r="F6" s="16" t="s">
        <v>86</v>
      </c>
      <c r="G6" s="17" t="s">
        <v>139</v>
      </c>
      <c r="H6" s="15" t="s">
        <v>88</v>
      </c>
      <c r="I6" s="18">
        <v>521.84</v>
      </c>
    </row>
    <row r="7" spans="2:9" s="1" customFormat="1" ht="54" customHeight="1" x14ac:dyDescent="0.25">
      <c r="B7" s="15" t="s">
        <v>140</v>
      </c>
      <c r="C7" s="15" t="s">
        <v>8</v>
      </c>
      <c r="D7" s="15" t="s">
        <v>141</v>
      </c>
      <c r="E7" s="15" t="s">
        <v>142</v>
      </c>
      <c r="F7" s="16" t="s">
        <v>86</v>
      </c>
      <c r="G7" s="17" t="s">
        <v>139</v>
      </c>
      <c r="H7" s="15" t="s">
        <v>88</v>
      </c>
      <c r="I7" s="18">
        <v>724.84</v>
      </c>
    </row>
    <row r="8" spans="2:9" s="1" customFormat="1" ht="54" customHeight="1" x14ac:dyDescent="0.25">
      <c r="B8" s="15" t="s">
        <v>13</v>
      </c>
      <c r="C8" s="15" t="s">
        <v>8</v>
      </c>
      <c r="D8" s="15" t="s">
        <v>143</v>
      </c>
      <c r="E8" s="15" t="s">
        <v>144</v>
      </c>
      <c r="F8" s="16" t="s">
        <v>82</v>
      </c>
      <c r="G8" s="17" t="s">
        <v>145</v>
      </c>
      <c r="H8" s="15" t="s">
        <v>11</v>
      </c>
      <c r="I8" s="18">
        <v>594.61</v>
      </c>
    </row>
    <row r="9" spans="2:9" ht="53.25" customHeight="1" x14ac:dyDescent="0.25">
      <c r="B9" s="15" t="s">
        <v>76</v>
      </c>
      <c r="C9" s="15" t="s">
        <v>8</v>
      </c>
      <c r="D9" s="15" t="s">
        <v>148</v>
      </c>
      <c r="E9" s="15" t="s">
        <v>146</v>
      </c>
      <c r="F9" s="16" t="s">
        <v>82</v>
      </c>
      <c r="G9" s="17" t="s">
        <v>147</v>
      </c>
      <c r="H9" s="15" t="s">
        <v>11</v>
      </c>
      <c r="I9" s="18">
        <v>987.61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JANEIRO_17</vt:lpstr>
      <vt:lpstr>FEVEREIRO_17</vt:lpstr>
      <vt:lpstr>MARÇO_17</vt:lpstr>
      <vt:lpstr>ABRIL_17</vt:lpstr>
      <vt:lpstr>MAIO_17</vt:lpstr>
      <vt:lpstr>JUNHO_17</vt:lpstr>
      <vt:lpstr>JULHO_17</vt:lpstr>
      <vt:lpstr>AGOSTO_17</vt:lpstr>
      <vt:lpstr>SETEMBRO_17</vt:lpstr>
      <vt:lpstr>OUTUBRO_17</vt:lpstr>
      <vt:lpstr>NOVEMBRO_17</vt:lpstr>
      <vt:lpstr>DEZEMBRO_17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Pinheiro Fernandes</dc:creator>
  <cp:lastModifiedBy>Alberto Santos</cp:lastModifiedBy>
  <cp:lastPrinted>2018-01-04T13:52:49Z</cp:lastPrinted>
  <dcterms:created xsi:type="dcterms:W3CDTF">2015-09-22T19:01:20Z</dcterms:created>
  <dcterms:modified xsi:type="dcterms:W3CDTF">2018-01-04T15:56:41Z</dcterms:modified>
</cp:coreProperties>
</file>